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7380" tabRatio="715" activeTab="0"/>
  </bookViews>
  <sheets>
    <sheet name="TREASURERS REPORT" sheetId="1" r:id="rId1"/>
    <sheet name="BUDGET" sheetId="2" r:id="rId2"/>
    <sheet name="INVESTMENTS" sheetId="3" r:id="rId3"/>
  </sheets>
  <definedNames>
    <definedName name="_xlnm.Print_Area" localSheetId="1">'BUDGET'!$A$1:$E$49</definedName>
    <definedName name="_xlnm.Print_Area" localSheetId="2">'INVESTMENTS'!$B$1:$M$21</definedName>
    <definedName name="_xlnm.Print_Area" localSheetId="0">'TREASURERS REPORT'!$A$1:$D$55</definedName>
  </definedNames>
  <calcPr fullCalcOnLoad="1"/>
</workbook>
</file>

<file path=xl/sharedStrings.xml><?xml version="1.0" encoding="utf-8"?>
<sst xmlns="http://schemas.openxmlformats.org/spreadsheetml/2006/main" count="94" uniqueCount="86">
  <si>
    <t>TOTAL CASH ON HAND @ JULY 31, 2020</t>
  </si>
  <si>
    <t>JULY 31, 2020       Actual to Date</t>
  </si>
  <si>
    <t>Dennis Zine - June 2020</t>
  </si>
  <si>
    <t>Digital Deployment - CSD Website</t>
  </si>
  <si>
    <t>VCSDA - Dues</t>
  </si>
  <si>
    <t>Contract Services - BCA</t>
  </si>
  <si>
    <t>Safety Equipment</t>
  </si>
  <si>
    <t>Meals &amp; Meetings</t>
  </si>
  <si>
    <t>Election Costs</t>
  </si>
  <si>
    <t>Park Improvements</t>
  </si>
  <si>
    <t>Payroll - General Manager</t>
  </si>
  <si>
    <t>FY 2020-2021 Budget</t>
  </si>
  <si>
    <t>Office Supplies / Printing / Postage</t>
  </si>
  <si>
    <t>Insurance</t>
  </si>
  <si>
    <t>Emergency Broadcast</t>
  </si>
  <si>
    <t>BELL CANYON COMMUNITY SERVICES DISTRICT</t>
  </si>
  <si>
    <t>Prepared By:  Barbara Holowaty, Bookkeeper</t>
  </si>
  <si>
    <t>Approved: ___________________________________</t>
  </si>
  <si>
    <t xml:space="preserve">Total Allocations </t>
  </si>
  <si>
    <t>Revenue</t>
  </si>
  <si>
    <t>%</t>
  </si>
  <si>
    <t>Property Taxes</t>
  </si>
  <si>
    <t xml:space="preserve">Interest </t>
  </si>
  <si>
    <t>Total Revenues</t>
  </si>
  <si>
    <t>Basic Services</t>
  </si>
  <si>
    <t>Residential Trash/Solid Waste Removal</t>
  </si>
  <si>
    <t>General &amp; Administrative</t>
  </si>
  <si>
    <t>Tax Administration Fees (Ventura County)</t>
  </si>
  <si>
    <t>Telephone Services</t>
  </si>
  <si>
    <t>CURRENT</t>
  </si>
  <si>
    <t>INTEREST</t>
  </si>
  <si>
    <t>TYPE</t>
  </si>
  <si>
    <t>INSTITUTION</t>
  </si>
  <si>
    <t>MATURITY</t>
  </si>
  <si>
    <t>AMOUNT</t>
  </si>
  <si>
    <t>MARKET VALUE</t>
  </si>
  <si>
    <t>RATE</t>
  </si>
  <si>
    <t>N/A</t>
  </si>
  <si>
    <t>Checking Account</t>
  </si>
  <si>
    <t xml:space="preserve">             TREASURER'S REPORT</t>
  </si>
  <si>
    <t>Union Bank (NEW)</t>
  </si>
  <si>
    <t>Accounting &amp; Bookkeeping Services</t>
  </si>
  <si>
    <t>Bank Charges</t>
  </si>
  <si>
    <t>Waste Management</t>
  </si>
  <si>
    <t>Credit Union Savings</t>
  </si>
  <si>
    <t>Premier America</t>
  </si>
  <si>
    <t>Operating Expenditures</t>
  </si>
  <si>
    <t>Traffic Enforcement - Car</t>
  </si>
  <si>
    <t>Total Operating Expenditures</t>
  </si>
  <si>
    <t>Rent</t>
  </si>
  <si>
    <t xml:space="preserve">Legal Services </t>
  </si>
  <si>
    <t>Annual Certified Audit</t>
  </si>
  <si>
    <t>Dues</t>
  </si>
  <si>
    <t>LAFCO Fee</t>
  </si>
  <si>
    <t>Total General &amp; Admin Expenses</t>
  </si>
  <si>
    <t>Capital Expenditures</t>
  </si>
  <si>
    <t>TOTAL CAPITAL EXPENDITURES</t>
  </si>
  <si>
    <t>TOTAL EXPENDITURES</t>
  </si>
  <si>
    <t>NET SURPLUS / DEFICIT</t>
  </si>
  <si>
    <t>10830 .   Premier America Savings #6783</t>
  </si>
  <si>
    <t>Ventura Co Admin Fees deducted from revenue</t>
  </si>
  <si>
    <t xml:space="preserve">Interest Earned </t>
  </si>
  <si>
    <t>Investment Account</t>
  </si>
  <si>
    <t>10858 ·   Morgan Stanley</t>
  </si>
  <si>
    <t>Restroom Maintenance (United Site Svs)/Park Maint</t>
  </si>
  <si>
    <t>Outside Service/Consultants</t>
  </si>
  <si>
    <t>Recreational Events</t>
  </si>
  <si>
    <t>Union Banc</t>
  </si>
  <si>
    <t>10859     Union Banc Investment</t>
  </si>
  <si>
    <t>Event Income</t>
  </si>
  <si>
    <t>Bank of Southern California</t>
  </si>
  <si>
    <t xml:space="preserve">     10825 .   Union Bank Checking #6383 NEW</t>
  </si>
  <si>
    <t>10861     Bank of Southern California #6498</t>
  </si>
  <si>
    <t>Cleanup Events</t>
  </si>
  <si>
    <t>Trail Repairs</t>
  </si>
  <si>
    <t>TOTAL INCOME</t>
  </si>
  <si>
    <t>Other Income</t>
  </si>
  <si>
    <t>United Site Services</t>
  </si>
  <si>
    <t>Global Star</t>
  </si>
  <si>
    <t>Bell Canyon Community Center</t>
  </si>
  <si>
    <t>Bell Canyon Assoc - Contract Services</t>
  </si>
  <si>
    <t>TOTAL CASH ON HAND @ JUNE 30, 2020</t>
  </si>
  <si>
    <t xml:space="preserve">                   JULY 31, 2020</t>
  </si>
  <si>
    <t>CASH ON HAND @ JUNE 30, 2020</t>
  </si>
  <si>
    <t>INCOME: JULY 2020</t>
  </si>
  <si>
    <t>INVOICES PAID: JULY 2020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</si>
</sst>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0.000"/>
    <numFmt numFmtId="166" formatCode="mm/dd/yy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%"/>
    <numFmt numFmtId="173" formatCode="&quot;$&quot;#,##0.00000_);[Red]\(&quot;$&quot;#,##0.00000\)"/>
    <numFmt numFmtId="174" formatCode="&quot;$&quot;#,##0.00"/>
    <numFmt numFmtId="175" formatCode="#,##0.0_);[Red]\(#,##0.0\)"/>
    <numFmt numFmtId="176" formatCode="[$-409]h:mm:ss\ AM/PM"/>
    <numFmt numFmtId="177" formatCode="#,##0.000_);[Red]\(#,##0.000\)"/>
    <numFmt numFmtId="178" formatCode="#,##0.0000_);[Red]\(#,##0.0000\)"/>
    <numFmt numFmtId="179" formatCode="#,##0.00000_);[Red]\(#,##0.00000\)"/>
    <numFmt numFmtId="180" formatCode="&quot;$&quot;#,##0.0_);[Red]\(&quot;$&quot;#,##0.0\)"/>
    <numFmt numFmtId="181" formatCode="[$-409]dddd\,\ mmmm\ dd\,\ yyyy"/>
    <numFmt numFmtId="182" formatCode="[$-409]mmmm\ d\,\ yyyy;@"/>
    <numFmt numFmtId="183" formatCode="#,##0.00;\-#,##0.00"/>
    <numFmt numFmtId="184" formatCode="mm/dd/yyyy"/>
    <numFmt numFmtId="185" formatCode="#,##0;\-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"/>
    <numFmt numFmtId="191" formatCode="0.00;[Red]0.00"/>
    <numFmt numFmtId="192" formatCode="0.00_);\(0.00\)"/>
    <numFmt numFmtId="193" formatCode="0_);\(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"/>
      <name val="MS Sans Serif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Sylfaen"/>
      <family val="1"/>
    </font>
    <font>
      <b/>
      <u val="single"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2"/>
      <name val="Times New Roman"/>
      <family val="1"/>
    </font>
    <font>
      <sz val="12"/>
      <name val="Sylfaen"/>
      <family val="1"/>
    </font>
    <font>
      <b/>
      <u val="single"/>
      <sz val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Sylfaen"/>
      <family val="1"/>
    </font>
    <font>
      <u val="single"/>
      <sz val="14"/>
      <color indexed="8"/>
      <name val="Arial"/>
      <family val="2"/>
    </font>
    <font>
      <b/>
      <u val="single"/>
      <sz val="10"/>
      <name val="Sylfae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49" fontId="7" fillId="0" borderId="13" xfId="0" applyNumberFormat="1" applyFont="1" applyBorder="1" applyAlignment="1">
      <alignment horizontal="left" indent="3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/>
    </xf>
    <xf numFmtId="190" fontId="7" fillId="0" borderId="16" xfId="0" applyNumberFormat="1" applyFont="1" applyBorder="1" applyAlignment="1">
      <alignment horizontal="right"/>
    </xf>
    <xf numFmtId="0" fontId="8" fillId="0" borderId="0" xfId="0" applyFont="1" applyAlignment="1">
      <alignment/>
    </xf>
    <xf numFmtId="5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90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left" indent="14"/>
    </xf>
    <xf numFmtId="0" fontId="6" fillId="0" borderId="0" xfId="0" applyFont="1" applyAlignment="1">
      <alignment horizontal="left" indent="15"/>
    </xf>
    <xf numFmtId="49" fontId="6" fillId="0" borderId="0" xfId="0" applyNumberFormat="1" applyFont="1" applyAlignment="1">
      <alignment horizontal="left" indent="15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0" fillId="0" borderId="20" xfId="0" applyBorder="1" applyAlignment="1">
      <alignment/>
    </xf>
    <xf numFmtId="0" fontId="14" fillId="0" borderId="20" xfId="0" applyFont="1" applyBorder="1" applyAlignment="1">
      <alignment/>
    </xf>
    <xf numFmtId="0" fontId="15" fillId="0" borderId="20" xfId="0" applyFont="1" applyBorder="1" applyAlignment="1">
      <alignment horizontal="right" vertical="center"/>
    </xf>
    <xf numFmtId="42" fontId="16" fillId="0" borderId="20" xfId="0" applyNumberFormat="1" applyFont="1" applyBorder="1" applyAlignment="1">
      <alignment/>
    </xf>
    <xf numFmtId="10" fontId="16" fillId="0" borderId="20" xfId="0" applyNumberFormat="1" applyFont="1" applyBorder="1" applyAlignment="1">
      <alignment/>
    </xf>
    <xf numFmtId="41" fontId="16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/>
    </xf>
    <xf numFmtId="41" fontId="16" fillId="0" borderId="20" xfId="0" applyNumberFormat="1" applyFont="1" applyBorder="1" applyAlignment="1">
      <alignment/>
    </xf>
    <xf numFmtId="9" fontId="16" fillId="0" borderId="2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41" fontId="16" fillId="0" borderId="2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190" fontId="6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1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4" fillId="0" borderId="20" xfId="0" applyFont="1" applyBorder="1" applyAlignment="1">
      <alignment horizontal="right" vertical="center"/>
    </xf>
    <xf numFmtId="42" fontId="11" fillId="0" borderId="20" xfId="0" applyNumberFormat="1" applyFont="1" applyBorder="1" applyAlignment="1">
      <alignment/>
    </xf>
    <xf numFmtId="0" fontId="20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/>
    </xf>
    <xf numFmtId="190" fontId="7" fillId="0" borderId="14" xfId="0" applyNumberFormat="1" applyFont="1" applyBorder="1" applyAlignment="1">
      <alignment horizontal="right"/>
    </xf>
    <xf numFmtId="0" fontId="17" fillId="0" borderId="20" xfId="0" applyFont="1" applyBorder="1" applyAlignment="1">
      <alignment horizontal="centerContinuous"/>
    </xf>
    <xf numFmtId="0" fontId="17" fillId="0" borderId="20" xfId="0" applyFont="1" applyBorder="1" applyAlignment="1">
      <alignment/>
    </xf>
    <xf numFmtId="0" fontId="0" fillId="0" borderId="20" xfId="0" applyBorder="1" applyAlignment="1">
      <alignment horizontal="centerContinuous"/>
    </xf>
    <xf numFmtId="0" fontId="17" fillId="0" borderId="20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 horizontal="centerContinuous"/>
    </xf>
    <xf numFmtId="44" fontId="9" fillId="0" borderId="20" xfId="0" applyNumberFormat="1" applyFont="1" applyBorder="1" applyAlignment="1">
      <alignment horizontal="right"/>
    </xf>
    <xf numFmtId="44" fontId="9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Continuous"/>
    </xf>
    <xf numFmtId="2" fontId="9" fillId="0" borderId="20" xfId="0" applyNumberFormat="1" applyFont="1" applyBorder="1" applyAlignment="1">
      <alignment horizontal="centerContinuous"/>
    </xf>
    <xf numFmtId="44" fontId="0" fillId="0" borderId="20" xfId="44" applyNumberFormat="1" applyFont="1" applyBorder="1" applyAlignment="1">
      <alignment horizontal="centerContinuous"/>
    </xf>
    <xf numFmtId="8" fontId="0" fillId="0" borderId="20" xfId="44" applyFont="1" applyBorder="1" applyAlignment="1">
      <alignment/>
    </xf>
    <xf numFmtId="44" fontId="0" fillId="0" borderId="20" xfId="44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44" fontId="9" fillId="0" borderId="20" xfId="44" applyNumberFormat="1" applyFont="1" applyBorder="1" applyAlignment="1">
      <alignment horizontal="centerContinuous"/>
    </xf>
    <xf numFmtId="8" fontId="9" fillId="0" borderId="20" xfId="44" applyFont="1" applyBorder="1" applyAlignment="1">
      <alignment/>
    </xf>
    <xf numFmtId="2" fontId="9" fillId="0" borderId="20" xfId="0" applyNumberFormat="1" applyFont="1" applyBorder="1" applyAlignment="1">
      <alignment horizontal="centerContinuous"/>
    </xf>
    <xf numFmtId="0" fontId="19" fillId="0" borderId="20" xfId="0" applyFont="1" applyBorder="1" applyAlignment="1">
      <alignment/>
    </xf>
    <xf numFmtId="8" fontId="9" fillId="0" borderId="20" xfId="44" applyFont="1" applyBorder="1" applyAlignment="1">
      <alignment horizontal="centerContinuous"/>
    </xf>
    <xf numFmtId="2" fontId="9" fillId="0" borderId="20" xfId="0" applyNumberFormat="1" applyFont="1" applyBorder="1" applyAlignment="1">
      <alignment horizontal="center"/>
    </xf>
    <xf numFmtId="44" fontId="9" fillId="0" borderId="20" xfId="44" applyNumberFormat="1" applyFont="1" applyBorder="1" applyAlignment="1">
      <alignment horizontal="right"/>
    </xf>
    <xf numFmtId="8" fontId="9" fillId="0" borderId="20" xfId="44" applyFont="1" applyBorder="1" applyAlignment="1">
      <alignment horizontal="right"/>
    </xf>
    <xf numFmtId="44" fontId="9" fillId="0" borderId="20" xfId="44" applyNumberFormat="1" applyFont="1" applyBorder="1" applyAlignment="1">
      <alignment/>
    </xf>
    <xf numFmtId="182" fontId="9" fillId="0" borderId="20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9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17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3" fontId="21" fillId="0" borderId="0" xfId="0" applyNumberFormat="1" applyFont="1" applyAlignment="1">
      <alignment/>
    </xf>
    <xf numFmtId="0" fontId="11" fillId="0" borderId="2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9" fillId="0" borderId="20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190" fontId="11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5" fontId="11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0" xfId="0" applyFill="1" applyBorder="1" applyAlignment="1">
      <alignment/>
    </xf>
    <xf numFmtId="8" fontId="0" fillId="0" borderId="24" xfId="0" applyNumberFormat="1" applyFont="1" applyFill="1" applyBorder="1" applyAlignment="1">
      <alignment/>
    </xf>
    <xf numFmtId="49" fontId="23" fillId="0" borderId="13" xfId="0" applyNumberFormat="1" applyFont="1" applyBorder="1" applyAlignment="1">
      <alignment horizontal="right"/>
    </xf>
    <xf numFmtId="190" fontId="6" fillId="0" borderId="0" xfId="0" applyNumberFormat="1" applyFont="1" applyAlignment="1">
      <alignment/>
    </xf>
    <xf numFmtId="0" fontId="13" fillId="0" borderId="24" xfId="0" applyFont="1" applyFill="1" applyBorder="1" applyAlignment="1">
      <alignment/>
    </xf>
    <xf numFmtId="3" fontId="16" fillId="0" borderId="2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7"/>
  <sheetViews>
    <sheetView tabSelected="1" zoomScale="74" zoomScaleNormal="74" zoomScalePageLayoutView="0" workbookViewId="0" topLeftCell="A1">
      <selection activeCell="A3" sqref="A3"/>
    </sheetView>
  </sheetViews>
  <sheetFormatPr defaultColWidth="8.7109375" defaultRowHeight="12.75"/>
  <cols>
    <col min="1" max="1" width="70.57421875" style="0" customWidth="1"/>
    <col min="2" max="2" width="16.00390625" style="0" customWidth="1"/>
    <col min="3" max="3" width="6.57421875" style="0" customWidth="1"/>
    <col min="4" max="4" width="17.00390625" style="0" customWidth="1"/>
    <col min="9" max="9" width="11.57421875" style="0" customWidth="1"/>
  </cols>
  <sheetData>
    <row r="1" spans="1:9" ht="16.5" customHeight="1">
      <c r="A1" s="25" t="s">
        <v>15</v>
      </c>
      <c r="C1" s="7"/>
      <c r="D1" s="1"/>
      <c r="E1" s="1"/>
      <c r="I1" s="1"/>
    </row>
    <row r="2" spans="1:9" ht="16.5" customHeight="1">
      <c r="A2" s="26" t="s">
        <v>39</v>
      </c>
      <c r="C2" s="7"/>
      <c r="D2" s="1"/>
      <c r="E2" s="1"/>
      <c r="I2" s="1"/>
    </row>
    <row r="3" spans="1:9" ht="16.5" customHeight="1">
      <c r="A3" s="27" t="s">
        <v>82</v>
      </c>
      <c r="C3" s="7"/>
      <c r="D3" s="2"/>
      <c r="E3" s="2"/>
      <c r="H3" s="2"/>
      <c r="I3" s="2"/>
    </row>
    <row r="4" spans="1:9" ht="16.5" customHeight="1">
      <c r="A4" s="7"/>
      <c r="C4" s="7"/>
      <c r="D4" s="4"/>
      <c r="E4" s="3"/>
      <c r="I4" s="4"/>
    </row>
    <row r="5" spans="1:4" ht="16.5" customHeight="1">
      <c r="A5" s="8"/>
      <c r="B5" s="9"/>
      <c r="C5" s="9"/>
      <c r="D5" s="10"/>
    </row>
    <row r="6" spans="1:11" ht="18" customHeight="1">
      <c r="A6" s="11" t="s">
        <v>83</v>
      </c>
      <c r="B6" s="5"/>
      <c r="C6" s="5"/>
      <c r="D6" s="12"/>
      <c r="E6" s="5"/>
      <c r="F6" s="5"/>
      <c r="G6" s="5"/>
      <c r="H6" s="5"/>
      <c r="I6" s="5"/>
      <c r="J6" s="5"/>
      <c r="K6" s="5"/>
    </row>
    <row r="7" spans="1:11" ht="15" customHeight="1">
      <c r="A7" s="11"/>
      <c r="B7" s="5"/>
      <c r="C7" s="5"/>
      <c r="D7" s="13"/>
      <c r="E7" s="5"/>
      <c r="F7" s="5"/>
      <c r="G7" s="5"/>
      <c r="H7" s="5"/>
      <c r="I7" s="5"/>
      <c r="J7" s="5"/>
      <c r="K7" s="5"/>
    </row>
    <row r="8" spans="1:11" ht="17.25" customHeight="1">
      <c r="A8" s="11" t="s">
        <v>71</v>
      </c>
      <c r="B8" s="5"/>
      <c r="C8" s="5"/>
      <c r="D8" s="47">
        <v>690352</v>
      </c>
      <c r="E8" s="5"/>
      <c r="F8" s="5"/>
      <c r="G8" s="5"/>
      <c r="H8" s="5"/>
      <c r="I8" s="5"/>
      <c r="J8" s="5"/>
      <c r="K8" s="5"/>
    </row>
    <row r="9" spans="1:11" ht="16.5" customHeight="1">
      <c r="A9" s="14" t="s">
        <v>59</v>
      </c>
      <c r="B9" s="5"/>
      <c r="C9" s="5"/>
      <c r="D9" s="15">
        <v>1314</v>
      </c>
      <c r="E9" s="5"/>
      <c r="F9" s="5"/>
      <c r="G9" s="5"/>
      <c r="H9" s="5"/>
      <c r="I9" s="5"/>
      <c r="J9" s="5"/>
      <c r="K9" s="5"/>
    </row>
    <row r="10" spans="1:11" ht="16.5" customHeight="1">
      <c r="A10" s="14" t="s">
        <v>68</v>
      </c>
      <c r="B10" s="5"/>
      <c r="C10" s="5"/>
      <c r="D10" s="15">
        <v>145223</v>
      </c>
      <c r="E10" s="5"/>
      <c r="F10" s="5"/>
      <c r="G10" s="5"/>
      <c r="H10" s="5"/>
      <c r="I10" s="5"/>
      <c r="J10" s="5"/>
      <c r="K10" s="5"/>
    </row>
    <row r="11" spans="1:11" ht="16.5" customHeight="1">
      <c r="A11" s="14" t="s">
        <v>63</v>
      </c>
      <c r="B11" s="5"/>
      <c r="C11" s="5"/>
      <c r="D11" s="15">
        <v>0</v>
      </c>
      <c r="E11" s="5"/>
      <c r="F11" s="5"/>
      <c r="G11" s="5"/>
      <c r="H11" s="5"/>
      <c r="I11" s="5"/>
      <c r="J11" s="5"/>
      <c r="K11" s="5"/>
    </row>
    <row r="12" spans="1:11" ht="16.5" customHeight="1" thickBot="1">
      <c r="A12" s="14" t="s">
        <v>72</v>
      </c>
      <c r="B12" s="5"/>
      <c r="C12" s="5"/>
      <c r="D12" s="16">
        <v>946875</v>
      </c>
      <c r="E12" s="5"/>
      <c r="F12" s="5"/>
      <c r="G12" s="5"/>
      <c r="H12" s="5"/>
      <c r="I12" s="5"/>
      <c r="J12" s="5"/>
      <c r="K12" s="5"/>
    </row>
    <row r="13" spans="1:11" ht="16.5" customHeight="1" thickBot="1">
      <c r="A13" s="17" t="s">
        <v>81</v>
      </c>
      <c r="B13" s="5"/>
      <c r="C13" s="5"/>
      <c r="D13" s="18">
        <f>SUM(D8:D12)</f>
        <v>1783764</v>
      </c>
      <c r="E13" s="5"/>
      <c r="F13" s="5"/>
      <c r="G13" s="5"/>
      <c r="H13" s="5"/>
      <c r="I13" s="5"/>
      <c r="J13" s="5"/>
      <c r="K13" s="5"/>
    </row>
    <row r="14" spans="1:11" ht="16.5" customHeight="1">
      <c r="A14" s="114"/>
      <c r="B14" s="5"/>
      <c r="C14" s="5"/>
      <c r="D14" s="59"/>
      <c r="E14" s="5"/>
      <c r="F14" s="5"/>
      <c r="G14" s="5"/>
      <c r="H14" s="5"/>
      <c r="I14" s="5"/>
      <c r="J14" s="5"/>
      <c r="K14" s="5"/>
    </row>
    <row r="15" spans="1:11" ht="16.5" customHeight="1">
      <c r="A15" s="11" t="s">
        <v>84</v>
      </c>
      <c r="B15" s="5"/>
      <c r="C15" s="5"/>
      <c r="D15" s="12"/>
      <c r="E15" s="5"/>
      <c r="F15" s="5"/>
      <c r="G15" s="5"/>
      <c r="H15" s="5"/>
      <c r="I15" s="5"/>
      <c r="J15" s="5"/>
      <c r="K15" s="5"/>
    </row>
    <row r="16" spans="1:11" ht="16.5" customHeight="1">
      <c r="A16" s="11"/>
      <c r="B16" s="7"/>
      <c r="C16" s="5"/>
      <c r="D16" s="12"/>
      <c r="E16" s="5"/>
      <c r="F16" s="5"/>
      <c r="G16" s="5"/>
      <c r="H16" s="5"/>
      <c r="I16" s="5"/>
      <c r="J16" s="5"/>
      <c r="K16" s="5"/>
    </row>
    <row r="17" spans="1:11" ht="16.5" customHeight="1">
      <c r="A17" s="11" t="s">
        <v>18</v>
      </c>
      <c r="B17" s="49">
        <v>13732</v>
      </c>
      <c r="C17" s="5"/>
      <c r="D17" s="12"/>
      <c r="E17" s="5"/>
      <c r="F17" s="5"/>
      <c r="G17" s="5"/>
      <c r="H17" s="5"/>
      <c r="I17" s="5"/>
      <c r="J17" s="5"/>
      <c r="K17" s="5"/>
    </row>
    <row r="18" spans="1:11" ht="16.5" customHeight="1">
      <c r="A18" s="11" t="s">
        <v>61</v>
      </c>
      <c r="B18" s="49">
        <v>579</v>
      </c>
      <c r="C18" s="5"/>
      <c r="D18" s="12"/>
      <c r="E18" s="5"/>
      <c r="F18" s="5"/>
      <c r="G18" s="5"/>
      <c r="H18" s="5"/>
      <c r="I18" s="5"/>
      <c r="J18" s="5"/>
      <c r="K18" s="5"/>
    </row>
    <row r="19" spans="1:11" ht="16.5" customHeight="1">
      <c r="A19" s="11" t="s">
        <v>69</v>
      </c>
      <c r="B19" s="49">
        <v>0</v>
      </c>
      <c r="C19" s="5"/>
      <c r="D19" s="12"/>
      <c r="E19" s="5"/>
      <c r="F19" s="5"/>
      <c r="G19" s="5"/>
      <c r="H19" s="5"/>
      <c r="I19" s="5"/>
      <c r="J19" s="5"/>
      <c r="K19" s="5"/>
    </row>
    <row r="20" spans="1:11" ht="16.5" customHeight="1" thickBot="1">
      <c r="A20" s="119" t="s">
        <v>76</v>
      </c>
      <c r="B20" s="50">
        <v>0</v>
      </c>
      <c r="C20" s="5"/>
      <c r="D20" s="12"/>
      <c r="E20" s="5"/>
      <c r="F20" s="5"/>
      <c r="G20" s="5"/>
      <c r="H20" s="5"/>
      <c r="I20" s="5"/>
      <c r="J20" s="5"/>
      <c r="K20" s="5"/>
    </row>
    <row r="21" spans="1:11" ht="16.5" customHeight="1">
      <c r="A21" s="11"/>
      <c r="B21" s="19"/>
      <c r="C21" s="5"/>
      <c r="D21" s="12"/>
      <c r="E21" s="5"/>
      <c r="F21" s="5"/>
      <c r="G21" s="5"/>
      <c r="H21" s="5"/>
      <c r="I21" s="5"/>
      <c r="J21" s="5"/>
      <c r="K21" s="5"/>
    </row>
    <row r="22" spans="1:11" ht="16.5" customHeight="1">
      <c r="A22" s="11" t="s">
        <v>75</v>
      </c>
      <c r="B22" s="115">
        <f>SUM(B16:B21)</f>
        <v>14311</v>
      </c>
      <c r="C22" s="5"/>
      <c r="D22" s="48">
        <f>SUM(B22:C22)</f>
        <v>14311</v>
      </c>
      <c r="E22" s="5"/>
      <c r="F22" s="5"/>
      <c r="G22" s="5"/>
      <c r="H22" s="5"/>
      <c r="I22" s="5"/>
      <c r="J22" s="5"/>
      <c r="K22" s="5"/>
    </row>
    <row r="23" spans="1:11" ht="16.5" customHeight="1">
      <c r="A23" s="11"/>
      <c r="B23" s="5"/>
      <c r="C23" s="5"/>
      <c r="D23" s="12"/>
      <c r="E23" s="5"/>
      <c r="F23" s="5"/>
      <c r="G23" s="5"/>
      <c r="H23" s="5"/>
      <c r="I23" s="5"/>
      <c r="J23" s="5"/>
      <c r="K23" s="5"/>
    </row>
    <row r="24" spans="1:11" ht="16.5" customHeight="1">
      <c r="A24" s="11"/>
      <c r="B24" s="5"/>
      <c r="C24" s="5"/>
      <c r="D24" s="12"/>
      <c r="E24" s="5"/>
      <c r="F24" s="5"/>
      <c r="G24" s="5"/>
      <c r="H24" s="5"/>
      <c r="I24" s="5"/>
      <c r="J24" s="5"/>
      <c r="K24" s="5"/>
    </row>
    <row r="25" spans="1:11" ht="16.5" customHeight="1">
      <c r="A25" s="11" t="s">
        <v>85</v>
      </c>
      <c r="B25" s="5"/>
      <c r="C25" s="5"/>
      <c r="D25" s="12"/>
      <c r="E25" s="5"/>
      <c r="F25" s="5"/>
      <c r="G25" s="5"/>
      <c r="H25" s="5"/>
      <c r="I25" s="5"/>
      <c r="J25" s="5"/>
      <c r="K25" s="5"/>
    </row>
    <row r="26" spans="1:11" ht="16.5" customHeight="1">
      <c r="A26" s="43" t="s">
        <v>60</v>
      </c>
      <c r="B26" s="7">
        <v>-409</v>
      </c>
      <c r="C26" s="5"/>
      <c r="D26" s="12"/>
      <c r="E26" s="5"/>
      <c r="G26" s="5"/>
      <c r="H26" s="5"/>
      <c r="I26" s="5"/>
      <c r="J26" s="5"/>
      <c r="K26" s="5"/>
    </row>
    <row r="27" spans="1:11" ht="16.5" customHeight="1">
      <c r="A27" s="100" t="s">
        <v>43</v>
      </c>
      <c r="B27" s="7">
        <v>-37209</v>
      </c>
      <c r="C27" s="5"/>
      <c r="D27" s="12"/>
      <c r="E27" s="5"/>
      <c r="F27" s="5"/>
      <c r="G27" s="5"/>
      <c r="H27" s="5"/>
      <c r="I27" s="5"/>
      <c r="J27" s="5"/>
      <c r="K27" s="5"/>
    </row>
    <row r="28" spans="1:11" ht="16.5" customHeight="1">
      <c r="A28" s="43" t="s">
        <v>3</v>
      </c>
      <c r="B28" s="49">
        <v>-1200</v>
      </c>
      <c r="C28" s="5"/>
      <c r="D28" s="12"/>
      <c r="E28" s="5"/>
      <c r="F28" s="5"/>
      <c r="G28" s="5"/>
      <c r="H28" s="5"/>
      <c r="I28" s="5"/>
      <c r="J28" s="5"/>
      <c r="K28" s="5"/>
    </row>
    <row r="29" spans="1:11" ht="16.5" customHeight="1">
      <c r="A29" s="100" t="s">
        <v>77</v>
      </c>
      <c r="B29" s="49">
        <v>-680</v>
      </c>
      <c r="D29" s="12"/>
      <c r="E29" s="5"/>
      <c r="F29" s="5"/>
      <c r="G29" s="5"/>
      <c r="H29" s="5"/>
      <c r="I29" s="5"/>
      <c r="J29" s="5"/>
      <c r="K29" s="5"/>
    </row>
    <row r="30" spans="1:11" ht="16.5" customHeight="1">
      <c r="A30" s="101" t="s">
        <v>53</v>
      </c>
      <c r="B30" s="42">
        <v>-383</v>
      </c>
      <c r="D30" s="12"/>
      <c r="E30" s="5"/>
      <c r="F30" s="5"/>
      <c r="G30" s="5"/>
      <c r="H30" s="5"/>
      <c r="I30" s="5"/>
      <c r="J30" s="5"/>
      <c r="K30" s="5"/>
    </row>
    <row r="31" spans="1:11" ht="16.5" customHeight="1">
      <c r="A31" s="100" t="s">
        <v>79</v>
      </c>
      <c r="B31" s="42">
        <v>-500</v>
      </c>
      <c r="D31" s="12"/>
      <c r="E31" s="5"/>
      <c r="F31" s="5"/>
      <c r="G31" s="5"/>
      <c r="H31" s="5"/>
      <c r="I31" s="5"/>
      <c r="J31" s="5"/>
      <c r="K31" s="5"/>
    </row>
    <row r="32" spans="1:11" ht="16.5" customHeight="1">
      <c r="A32" s="7" t="s">
        <v>4</v>
      </c>
      <c r="B32" s="42">
        <v>-150</v>
      </c>
      <c r="D32" s="12"/>
      <c r="E32" s="5"/>
      <c r="F32" s="5"/>
      <c r="G32" s="5"/>
      <c r="H32" s="5"/>
      <c r="I32" s="5"/>
      <c r="J32" s="5"/>
      <c r="K32" s="5"/>
    </row>
    <row r="33" spans="1:11" ht="16.5" customHeight="1">
      <c r="A33" s="7" t="s">
        <v>78</v>
      </c>
      <c r="B33" s="42">
        <v>-107</v>
      </c>
      <c r="D33" s="12"/>
      <c r="E33" s="5"/>
      <c r="F33" s="5"/>
      <c r="G33" s="5"/>
      <c r="H33" s="5"/>
      <c r="I33" s="5"/>
      <c r="J33" s="5"/>
      <c r="K33" s="5"/>
    </row>
    <row r="34" spans="1:11" ht="16.5" customHeight="1">
      <c r="A34" s="101" t="s">
        <v>80</v>
      </c>
      <c r="B34" s="42">
        <v>-280</v>
      </c>
      <c r="D34" s="12"/>
      <c r="E34" s="5"/>
      <c r="F34" s="5"/>
      <c r="G34" s="5"/>
      <c r="H34" s="5"/>
      <c r="I34" s="5"/>
      <c r="J34" s="5"/>
      <c r="K34" s="5"/>
    </row>
    <row r="35" spans="1:11" ht="16.5" customHeight="1">
      <c r="A35" s="101" t="s">
        <v>2</v>
      </c>
      <c r="B35" s="42">
        <v>-2193</v>
      </c>
      <c r="D35" s="12"/>
      <c r="E35" s="5"/>
      <c r="F35" s="5"/>
      <c r="G35" s="5"/>
      <c r="H35" s="5"/>
      <c r="I35" s="5"/>
      <c r="J35" s="5"/>
      <c r="K35" s="5"/>
    </row>
    <row r="36" spans="1:11" ht="16.5" customHeight="1">
      <c r="A36" s="101"/>
      <c r="B36" s="42"/>
      <c r="D36" s="12"/>
      <c r="E36" s="5"/>
      <c r="F36" s="5"/>
      <c r="G36" s="5"/>
      <c r="H36" s="5"/>
      <c r="I36" s="5"/>
      <c r="J36" s="5"/>
      <c r="K36" s="5"/>
    </row>
    <row r="37" spans="1:11" ht="16.5" customHeight="1">
      <c r="A37" s="101"/>
      <c r="B37" s="42"/>
      <c r="D37" s="12"/>
      <c r="E37" s="5"/>
      <c r="F37" s="5"/>
      <c r="G37" s="5"/>
      <c r="H37" s="5"/>
      <c r="I37" s="5"/>
      <c r="J37" s="5"/>
      <c r="K37" s="5"/>
    </row>
    <row r="38" spans="1:11" ht="16.5" customHeight="1">
      <c r="A38" s="101"/>
      <c r="B38" s="42"/>
      <c r="D38" s="12"/>
      <c r="E38" s="5"/>
      <c r="F38" s="5"/>
      <c r="G38" s="5"/>
      <c r="H38" s="5"/>
      <c r="I38" s="5"/>
      <c r="J38" s="5"/>
      <c r="K38" s="5"/>
    </row>
    <row r="39" spans="1:11" ht="16.5" customHeight="1">
      <c r="A39" s="101"/>
      <c r="B39" s="42"/>
      <c r="D39" s="12"/>
      <c r="E39" s="5"/>
      <c r="F39" s="5"/>
      <c r="G39" s="5"/>
      <c r="H39" s="5"/>
      <c r="I39" s="5"/>
      <c r="J39" s="5"/>
      <c r="K39" s="5"/>
    </row>
    <row r="40" spans="1:11" ht="16.5" customHeight="1">
      <c r="A40" s="101"/>
      <c r="B40" s="42"/>
      <c r="D40" s="12"/>
      <c r="E40" s="5"/>
      <c r="F40" s="5"/>
      <c r="G40" s="5"/>
      <c r="H40" s="5"/>
      <c r="I40" s="5"/>
      <c r="J40" s="5"/>
      <c r="K40" s="5"/>
    </row>
    <row r="41" spans="1:11" ht="16.5" customHeight="1">
      <c r="A41" s="101"/>
      <c r="B41" s="49"/>
      <c r="D41" s="12"/>
      <c r="E41" s="5"/>
      <c r="F41" s="5"/>
      <c r="G41" s="5"/>
      <c r="H41" s="5"/>
      <c r="I41" s="5"/>
      <c r="J41" s="5"/>
      <c r="K41" s="5"/>
    </row>
    <row r="42" spans="1:11" ht="16.5" customHeight="1">
      <c r="A42" s="101"/>
      <c r="B42" s="42"/>
      <c r="D42" s="12"/>
      <c r="E42" s="5"/>
      <c r="F42" s="5"/>
      <c r="G42" s="5"/>
      <c r="H42" s="5"/>
      <c r="I42" s="5"/>
      <c r="J42" s="5"/>
      <c r="K42" s="5"/>
    </row>
    <row r="43" spans="2:11" ht="16.5" customHeight="1">
      <c r="B43" s="42"/>
      <c r="D43" s="12"/>
      <c r="E43" s="5"/>
      <c r="F43" s="5"/>
      <c r="G43" s="5"/>
      <c r="H43" s="5"/>
      <c r="I43" s="5"/>
      <c r="J43" s="5"/>
      <c r="K43" s="5"/>
    </row>
    <row r="44" spans="1:11" ht="16.5" customHeight="1">
      <c r="A44" s="7" t="s">
        <v>42</v>
      </c>
      <c r="B44" s="98">
        <v>0</v>
      </c>
      <c r="D44" s="13"/>
      <c r="E44" s="5"/>
      <c r="F44" s="5"/>
      <c r="G44" s="5"/>
      <c r="H44" s="5"/>
      <c r="I44" s="5"/>
      <c r="J44" s="5"/>
      <c r="K44" s="5"/>
    </row>
    <row r="45" spans="1:11" ht="16.5" customHeight="1">
      <c r="A45" s="40"/>
      <c r="B45" s="42"/>
      <c r="C45" s="45"/>
      <c r="D45" s="20">
        <f>SUM(B26:B44)</f>
        <v>-43111</v>
      </c>
      <c r="E45" s="5"/>
      <c r="F45" s="5"/>
      <c r="G45" s="5"/>
      <c r="H45" s="5"/>
      <c r="I45" s="5"/>
      <c r="J45" s="5"/>
      <c r="K45" s="5"/>
    </row>
    <row r="46" spans="1:11" ht="16.5" customHeight="1">
      <c r="A46" s="7"/>
      <c r="B46" s="51"/>
      <c r="D46" s="47"/>
      <c r="E46" s="5"/>
      <c r="F46" s="5"/>
      <c r="G46" s="5"/>
      <c r="H46" s="5"/>
      <c r="I46" s="5"/>
      <c r="J46" s="5"/>
      <c r="K46" s="5"/>
    </row>
    <row r="47" spans="1:11" ht="16.5" customHeight="1">
      <c r="A47" s="7"/>
      <c r="B47" s="49"/>
      <c r="C47" s="5"/>
      <c r="D47" s="41"/>
      <c r="E47" s="5"/>
      <c r="F47" s="5"/>
      <c r="G47" s="5"/>
      <c r="H47" s="5"/>
      <c r="I47" s="5"/>
      <c r="J47" s="5"/>
      <c r="K47" s="5"/>
    </row>
    <row r="48" spans="1:11" ht="16.5" customHeight="1">
      <c r="A48" s="7"/>
      <c r="B48" s="41"/>
      <c r="C48" s="5"/>
      <c r="D48" s="47"/>
      <c r="E48" s="5"/>
      <c r="F48" s="5"/>
      <c r="G48" s="5"/>
      <c r="H48" s="5"/>
      <c r="I48" s="5"/>
      <c r="J48" s="5"/>
      <c r="K48" s="5"/>
    </row>
    <row r="49" spans="1:11" ht="16.5" customHeight="1">
      <c r="A49" s="11"/>
      <c r="D49" s="13"/>
      <c r="E49" s="5"/>
      <c r="F49" s="5"/>
      <c r="G49" s="5"/>
      <c r="H49" s="5"/>
      <c r="I49" s="5"/>
      <c r="J49" s="5"/>
      <c r="K49" s="5"/>
    </row>
    <row r="50" spans="1:11" ht="16.5" customHeight="1">
      <c r="A50" s="21" t="s">
        <v>0</v>
      </c>
      <c r="B50" s="22"/>
      <c r="C50" s="22"/>
      <c r="D50" s="23">
        <f>SUM(D13,D22,D45)</f>
        <v>1754964</v>
      </c>
      <c r="E50" s="5"/>
      <c r="F50" s="5"/>
      <c r="G50" s="5"/>
      <c r="H50" s="5"/>
      <c r="I50" s="5"/>
      <c r="J50" s="5"/>
      <c r="K50" s="5"/>
    </row>
    <row r="51" spans="1:11" ht="16.5" customHeight="1">
      <c r="A51" s="11"/>
      <c r="B51" s="5"/>
      <c r="C51" s="5"/>
      <c r="D51" s="12"/>
      <c r="E51" s="5"/>
      <c r="F51" s="5"/>
      <c r="G51" s="5"/>
      <c r="H51" s="5"/>
      <c r="I51" s="5"/>
      <c r="J51" s="5"/>
      <c r="K51" s="5"/>
    </row>
    <row r="52" spans="1:11" ht="16.5" customHeight="1">
      <c r="A52" s="11"/>
      <c r="B52" s="5"/>
      <c r="C52" s="5"/>
      <c r="D52" s="12"/>
      <c r="E52" s="5"/>
      <c r="F52" s="5"/>
      <c r="G52" s="5"/>
      <c r="H52" s="5"/>
      <c r="I52" s="5"/>
      <c r="J52" s="5"/>
      <c r="K52" s="5"/>
    </row>
    <row r="53" spans="1:11" ht="16.5" customHeight="1">
      <c r="A53" s="11" t="s">
        <v>16</v>
      </c>
      <c r="B53" s="5"/>
      <c r="C53" s="5"/>
      <c r="D53" s="12"/>
      <c r="E53" s="5"/>
      <c r="F53" s="5"/>
      <c r="G53" s="5"/>
      <c r="H53" s="5"/>
      <c r="I53" s="5"/>
      <c r="J53" s="5"/>
      <c r="K53" s="5"/>
    </row>
    <row r="54" spans="1:11" ht="16.5" customHeight="1">
      <c r="A54" s="11"/>
      <c r="B54" s="5"/>
      <c r="C54" s="5"/>
      <c r="D54" s="12"/>
      <c r="E54" s="5"/>
      <c r="F54" s="5"/>
      <c r="G54" s="5"/>
      <c r="H54" s="5"/>
      <c r="I54" s="5"/>
      <c r="J54" s="5"/>
      <c r="K54" s="5"/>
    </row>
    <row r="55" spans="1:11" ht="16.5" customHeight="1">
      <c r="A55" s="21" t="s">
        <v>17</v>
      </c>
      <c r="B55" s="22"/>
      <c r="C55" s="22"/>
      <c r="D55" s="24"/>
      <c r="E55" s="5"/>
      <c r="F55" s="5"/>
      <c r="G55" s="5"/>
      <c r="H55" s="5"/>
      <c r="I55" s="5"/>
      <c r="J55" s="5"/>
      <c r="K55" s="5"/>
    </row>
    <row r="56" spans="1:11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6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6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6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6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6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6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6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6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6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6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6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6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6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6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6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6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6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6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6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6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6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6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6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6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6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6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6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6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6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6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6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6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6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6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6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6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6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6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6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6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6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6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6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6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6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6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6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6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6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6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6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6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6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6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6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6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6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6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6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6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6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6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6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6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6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6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6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6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6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6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6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6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6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6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6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6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6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6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6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6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6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6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6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6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6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6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6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6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6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6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6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6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6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6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6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6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6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6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6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6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6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6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6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6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6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6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6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6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6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6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6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6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6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6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6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6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6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6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6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6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6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6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6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6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6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6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6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6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6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6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6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6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6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6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6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6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6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6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6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6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6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6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6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6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6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6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6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6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6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6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6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6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6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6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6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6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6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6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6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6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6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6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6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6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6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6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6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6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6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6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6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6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6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6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6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6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6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6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6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6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6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6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6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6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6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6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6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6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6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6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6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6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6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6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6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6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6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6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6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6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6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6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6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6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6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6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6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6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6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6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6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6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6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6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6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6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6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6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6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6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6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6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6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6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6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6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6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6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6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6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6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6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6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ht="16.5">
      <c r="A317" s="5"/>
    </row>
  </sheetData>
  <sheetProtection/>
  <printOptions gridLines="1"/>
  <pageMargins left="0.5" right="0.5" top="0.5" bottom="0.25" header="0.5" footer="0.5"/>
  <pageSetup fitToHeight="1" fitToWidth="1" orientation="portrait" scale="67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30" sqref="B30"/>
    </sheetView>
  </sheetViews>
  <sheetFormatPr defaultColWidth="8.7109375" defaultRowHeight="12.75"/>
  <cols>
    <col min="1" max="1" width="47.421875" style="0" customWidth="1"/>
    <col min="2" max="2" width="16.8515625" style="0" customWidth="1"/>
    <col min="4" max="4" width="18.8515625" style="0" customWidth="1"/>
    <col min="5" max="5" width="8.57421875" style="0" customWidth="1"/>
  </cols>
  <sheetData>
    <row r="1" spans="1:5" ht="24.75" customHeight="1">
      <c r="A1" s="31"/>
      <c r="B1" s="107" t="s">
        <v>11</v>
      </c>
      <c r="C1" s="29" t="s">
        <v>20</v>
      </c>
      <c r="D1" s="108" t="s">
        <v>1</v>
      </c>
      <c r="E1" s="29" t="s">
        <v>20</v>
      </c>
    </row>
    <row r="2" spans="1:5" ht="15.75">
      <c r="A2" s="28" t="s">
        <v>19</v>
      </c>
      <c r="B2" s="52"/>
      <c r="C2" s="29"/>
      <c r="D2" s="99"/>
      <c r="E2" s="29"/>
    </row>
    <row r="3" spans="1:5" ht="15.75">
      <c r="A3" s="30" t="s">
        <v>21</v>
      </c>
      <c r="B3" s="34">
        <v>610000</v>
      </c>
      <c r="C3" s="35">
        <f>SUM(B3/B8)</f>
        <v>0.9713375796178344</v>
      </c>
      <c r="D3" s="103">
        <v>13732</v>
      </c>
      <c r="E3" s="39">
        <f>SUM(D3/D8)</f>
        <v>0.9595416113479142</v>
      </c>
    </row>
    <row r="4" spans="1:5" ht="15.75">
      <c r="A4" s="30" t="s">
        <v>22</v>
      </c>
      <c r="B4" s="38">
        <v>15000</v>
      </c>
      <c r="C4" s="35">
        <f>SUM(B4/B8)</f>
        <v>0.02388535031847134</v>
      </c>
      <c r="D4" s="103">
        <v>579</v>
      </c>
      <c r="E4" s="37"/>
    </row>
    <row r="5" spans="1:5" ht="15.75">
      <c r="A5" s="30" t="s">
        <v>69</v>
      </c>
      <c r="B5" s="36"/>
      <c r="C5" s="35"/>
      <c r="D5" s="103">
        <v>0</v>
      </c>
      <c r="E5" s="39">
        <f>SUM(D4/D8)</f>
        <v>0.04045838865208581</v>
      </c>
    </row>
    <row r="6" spans="1:5" ht="15.75">
      <c r="A6" s="30" t="s">
        <v>76</v>
      </c>
      <c r="B6" s="38">
        <v>3000</v>
      </c>
      <c r="C6" s="37"/>
      <c r="D6" s="103">
        <v>0</v>
      </c>
      <c r="E6" s="39">
        <f>SUM(D5/D8)</f>
        <v>0</v>
      </c>
    </row>
    <row r="7" spans="1:5" ht="13.5" customHeight="1">
      <c r="A7" s="116"/>
      <c r="D7" s="117"/>
      <c r="E7" s="37"/>
    </row>
    <row r="8" spans="1:5" ht="18" customHeight="1">
      <c r="A8" s="53" t="s">
        <v>23</v>
      </c>
      <c r="B8" s="55">
        <f>SUM(B3:B6)</f>
        <v>628000</v>
      </c>
      <c r="C8" s="39">
        <f>SUM(C3:C6)</f>
        <v>0.9952229299363058</v>
      </c>
      <c r="D8" s="104">
        <f>SUM(D3:D7)</f>
        <v>14311</v>
      </c>
      <c r="E8" s="39">
        <f>SUM(E3:E6)</f>
        <v>1</v>
      </c>
    </row>
    <row r="9" spans="1:5" ht="13.5" customHeight="1">
      <c r="A9" s="30"/>
      <c r="B9" s="37"/>
      <c r="C9" s="37"/>
      <c r="D9" s="103"/>
      <c r="E9" s="37"/>
    </row>
    <row r="10" spans="1:5" ht="15.75">
      <c r="A10" s="28" t="s">
        <v>46</v>
      </c>
      <c r="B10" s="37"/>
      <c r="C10" s="37"/>
      <c r="D10" s="103"/>
      <c r="E10" s="37"/>
    </row>
    <row r="11" spans="1:5" ht="15.75">
      <c r="A11" s="32" t="s">
        <v>24</v>
      </c>
      <c r="B11" s="37"/>
      <c r="C11" s="37"/>
      <c r="D11" s="103"/>
      <c r="E11" s="37"/>
    </row>
    <row r="12" spans="1:5" ht="15.75">
      <c r="A12" s="30" t="s">
        <v>25</v>
      </c>
      <c r="B12" s="34">
        <v>444000</v>
      </c>
      <c r="C12" s="37"/>
      <c r="D12" s="103">
        <v>37209</v>
      </c>
      <c r="E12" s="37"/>
    </row>
    <row r="13" spans="1:5" ht="15.75">
      <c r="A13" s="30" t="s">
        <v>47</v>
      </c>
      <c r="B13" s="38">
        <v>1200</v>
      </c>
      <c r="C13" s="37"/>
      <c r="D13" s="103">
        <v>0</v>
      </c>
      <c r="E13" s="37"/>
    </row>
    <row r="14" spans="1:5" ht="15.75">
      <c r="A14" s="30" t="s">
        <v>14</v>
      </c>
      <c r="B14" s="38">
        <v>300</v>
      </c>
      <c r="C14" s="37"/>
      <c r="D14" s="103">
        <v>0</v>
      </c>
      <c r="E14" s="37"/>
    </row>
    <row r="15" spans="1:5" ht="15.75">
      <c r="A15" s="54" t="s">
        <v>48</v>
      </c>
      <c r="B15" s="55">
        <f>SUM(B12:B14)</f>
        <v>445500</v>
      </c>
      <c r="C15" s="39">
        <f>SUM(B15/B45)</f>
        <v>0.4477836968539552</v>
      </c>
      <c r="D15" s="55">
        <f>SUM(D12:D14)</f>
        <v>37209</v>
      </c>
      <c r="E15" s="39">
        <f>SUM(D15/D45)</f>
        <v>0.862177630511852</v>
      </c>
    </row>
    <row r="16" spans="1:5" ht="13.5" customHeight="1">
      <c r="A16" s="30"/>
      <c r="B16" s="37"/>
      <c r="C16" s="37"/>
      <c r="D16" s="103"/>
      <c r="E16" s="37"/>
    </row>
    <row r="17" spans="1:5" ht="15.75">
      <c r="A17" s="28" t="s">
        <v>26</v>
      </c>
      <c r="B17" s="37"/>
      <c r="C17" s="37"/>
      <c r="D17" s="103"/>
      <c r="E17" s="37"/>
    </row>
    <row r="18" spans="1:5" ht="15.75">
      <c r="A18" s="30" t="s">
        <v>49</v>
      </c>
      <c r="B18" s="34">
        <v>6000</v>
      </c>
      <c r="C18" s="37"/>
      <c r="D18" s="103">
        <v>500</v>
      </c>
      <c r="E18" s="37"/>
    </row>
    <row r="19" spans="1:5" ht="15.75">
      <c r="A19" s="30" t="s">
        <v>5</v>
      </c>
      <c r="B19" s="38">
        <v>0</v>
      </c>
      <c r="C19" s="37"/>
      <c r="D19" s="103">
        <v>3673</v>
      </c>
      <c r="E19" s="37"/>
    </row>
    <row r="20" spans="1:5" ht="15.75">
      <c r="A20" s="30" t="s">
        <v>10</v>
      </c>
      <c r="B20" s="38">
        <v>26000</v>
      </c>
      <c r="C20" s="37"/>
      <c r="D20" s="103"/>
      <c r="E20" s="37"/>
    </row>
    <row r="21" spans="1:5" ht="15.75">
      <c r="A21" s="30" t="s">
        <v>50</v>
      </c>
      <c r="B21" s="38">
        <v>3000</v>
      </c>
      <c r="C21" s="37"/>
      <c r="D21" s="103">
        <v>0</v>
      </c>
      <c r="E21" s="97"/>
    </row>
    <row r="22" spans="1:5" ht="15.75">
      <c r="A22" s="30" t="s">
        <v>41</v>
      </c>
      <c r="B22" s="38">
        <v>3500</v>
      </c>
      <c r="C22" s="37"/>
      <c r="D22" s="103">
        <v>0</v>
      </c>
      <c r="E22" s="37"/>
    </row>
    <row r="23" spans="1:5" ht="15.75">
      <c r="A23" s="30" t="s">
        <v>64</v>
      </c>
      <c r="B23" s="38">
        <v>8500</v>
      </c>
      <c r="C23" s="37"/>
      <c r="D23" s="103">
        <v>680</v>
      </c>
      <c r="E23" s="97"/>
    </row>
    <row r="24" spans="1:5" ht="15.75">
      <c r="A24" s="30" t="s">
        <v>51</v>
      </c>
      <c r="B24" s="38">
        <v>6000</v>
      </c>
      <c r="C24" s="37"/>
      <c r="D24" s="103">
        <v>0</v>
      </c>
      <c r="E24" s="37"/>
    </row>
    <row r="25" spans="1:5" ht="15.75">
      <c r="A25" s="30" t="s">
        <v>13</v>
      </c>
      <c r="B25" s="38">
        <v>8000</v>
      </c>
      <c r="C25" s="37"/>
      <c r="D25" s="103">
        <v>0</v>
      </c>
      <c r="E25" s="37"/>
    </row>
    <row r="26" spans="1:5" ht="15.75">
      <c r="A26" s="30" t="s">
        <v>52</v>
      </c>
      <c r="B26" s="38">
        <v>1650</v>
      </c>
      <c r="C26" s="37"/>
      <c r="D26" s="103">
        <v>150</v>
      </c>
      <c r="E26" s="37"/>
    </row>
    <row r="27" spans="1:5" ht="15.75">
      <c r="A27" s="30" t="s">
        <v>27</v>
      </c>
      <c r="B27" s="38">
        <v>7700</v>
      </c>
      <c r="C27" s="37"/>
      <c r="D27" s="103">
        <v>409</v>
      </c>
      <c r="E27" s="37"/>
    </row>
    <row r="28" spans="1:5" ht="15.75">
      <c r="A28" s="30" t="s">
        <v>53</v>
      </c>
      <c r="B28" s="38">
        <v>350</v>
      </c>
      <c r="C28" s="37"/>
      <c r="D28" s="103">
        <v>383</v>
      </c>
      <c r="E28" s="37"/>
    </row>
    <row r="29" spans="1:5" ht="15.75">
      <c r="A29" s="30" t="s">
        <v>28</v>
      </c>
      <c r="B29" s="38">
        <v>1200</v>
      </c>
      <c r="C29" s="37"/>
      <c r="D29" s="103">
        <v>107</v>
      </c>
      <c r="E29" s="37"/>
    </row>
    <row r="30" spans="1:5" ht="15.75">
      <c r="A30" s="30" t="s">
        <v>12</v>
      </c>
      <c r="B30" s="38">
        <v>1300</v>
      </c>
      <c r="C30" s="37"/>
      <c r="D30" s="103">
        <v>0</v>
      </c>
      <c r="E30" s="37"/>
    </row>
    <row r="31" spans="1:5" ht="15.75">
      <c r="A31" s="30" t="s">
        <v>73</v>
      </c>
      <c r="B31" s="38">
        <v>2000</v>
      </c>
      <c r="C31" s="37"/>
      <c r="D31" s="103">
        <v>0</v>
      </c>
      <c r="E31" s="37"/>
    </row>
    <row r="32" spans="1:5" ht="15.75">
      <c r="A32" s="30" t="s">
        <v>6</v>
      </c>
      <c r="B32" s="38">
        <v>2000</v>
      </c>
      <c r="C32" s="37"/>
      <c r="D32" s="103">
        <v>0</v>
      </c>
      <c r="E32" s="37"/>
    </row>
    <row r="33" spans="1:5" ht="15.75">
      <c r="A33" s="30" t="s">
        <v>66</v>
      </c>
      <c r="B33" s="38">
        <v>70000</v>
      </c>
      <c r="C33" s="37"/>
      <c r="D33" s="103">
        <v>0</v>
      </c>
      <c r="E33" s="37"/>
    </row>
    <row r="34" spans="1:5" ht="15.75">
      <c r="A34" s="30" t="s">
        <v>65</v>
      </c>
      <c r="B34" s="38"/>
      <c r="C34" s="37"/>
      <c r="D34" s="103">
        <v>0</v>
      </c>
      <c r="E34" s="37"/>
    </row>
    <row r="35" spans="1:5" ht="15.75">
      <c r="A35" s="30" t="s">
        <v>7</v>
      </c>
      <c r="B35" s="38">
        <v>1200</v>
      </c>
      <c r="C35" s="37"/>
      <c r="D35" s="103">
        <v>0</v>
      </c>
      <c r="E35" s="37"/>
    </row>
    <row r="36" spans="1:5" ht="15.75">
      <c r="A36" s="30" t="s">
        <v>8</v>
      </c>
      <c r="B36" s="38">
        <v>1000</v>
      </c>
      <c r="C36" s="37"/>
      <c r="D36" s="103"/>
      <c r="E36" s="37"/>
    </row>
    <row r="37" spans="1:5" ht="15.75">
      <c r="A37" s="30" t="s">
        <v>42</v>
      </c>
      <c r="B37" s="36"/>
      <c r="C37" s="37"/>
      <c r="D37" s="105">
        <v>0</v>
      </c>
      <c r="E37" s="37"/>
    </row>
    <row r="38" spans="1:5" ht="15.75">
      <c r="A38" s="54" t="s">
        <v>54</v>
      </c>
      <c r="B38" s="55">
        <f>SUM(B18:B37)</f>
        <v>149400</v>
      </c>
      <c r="C38" s="39">
        <f>SUM(B38/B45)</f>
        <v>0.1501658458136496</v>
      </c>
      <c r="D38" s="55">
        <f>SUM(D18:D37)</f>
        <v>5902</v>
      </c>
      <c r="E38" s="39">
        <f>SUM(D38/D45)</f>
        <v>0.13675649373218712</v>
      </c>
    </row>
    <row r="39" spans="1:5" ht="10.5" customHeight="1">
      <c r="A39" s="106"/>
      <c r="B39" s="55"/>
      <c r="C39" s="39"/>
      <c r="D39" s="103"/>
      <c r="E39" s="31"/>
    </row>
    <row r="40" spans="1:5" ht="15.75">
      <c r="A40" s="96" t="s">
        <v>55</v>
      </c>
      <c r="B40" s="37"/>
      <c r="C40" s="37"/>
      <c r="D40" s="103"/>
      <c r="E40" s="37"/>
    </row>
    <row r="41" spans="1:5" ht="15.75">
      <c r="A41" s="30" t="s">
        <v>9</v>
      </c>
      <c r="B41" s="46">
        <v>300000</v>
      </c>
      <c r="C41" s="37"/>
      <c r="D41" s="103">
        <v>46</v>
      </c>
      <c r="E41" s="37"/>
    </row>
    <row r="42" spans="1:5" ht="15.75">
      <c r="A42" s="30" t="s">
        <v>74</v>
      </c>
      <c r="B42" s="36">
        <v>100000</v>
      </c>
      <c r="C42" s="37"/>
      <c r="D42" s="103">
        <v>0</v>
      </c>
      <c r="E42" s="37"/>
    </row>
    <row r="43" spans="1:5" ht="15.75">
      <c r="A43" s="56" t="s">
        <v>56</v>
      </c>
      <c r="B43" s="55">
        <f>SUM(B41:B42)</f>
        <v>400000</v>
      </c>
      <c r="C43" s="39">
        <f>SUM(B43/B45)</f>
        <v>0.4020504573323952</v>
      </c>
      <c r="D43" s="109">
        <f>SUM(D41:D42)</f>
        <v>46</v>
      </c>
      <c r="E43" s="39">
        <f>SUM(D43/D45)</f>
        <v>0.0010658757559607944</v>
      </c>
    </row>
    <row r="44" spans="1:5" ht="13.5" customHeight="1">
      <c r="A44" s="31"/>
      <c r="B44" s="37"/>
      <c r="C44" s="37"/>
      <c r="D44" s="103"/>
      <c r="E44" s="37"/>
    </row>
    <row r="45" spans="1:5" ht="15.75">
      <c r="A45" s="57" t="s">
        <v>57</v>
      </c>
      <c r="B45" s="55">
        <f>SUM(B15+B38+B43)</f>
        <v>994900</v>
      </c>
      <c r="C45" s="39">
        <v>1</v>
      </c>
      <c r="D45" s="104">
        <f>SUM(D43,D38,D15)</f>
        <v>43157</v>
      </c>
      <c r="E45" s="39">
        <f>SUM(E12:E43)</f>
        <v>1</v>
      </c>
    </row>
    <row r="46" spans="1:5" ht="13.5" customHeight="1">
      <c r="A46" s="33"/>
      <c r="B46" s="55"/>
      <c r="C46" s="39"/>
      <c r="D46" s="104"/>
      <c r="E46" s="39"/>
    </row>
    <row r="47" spans="1:5" ht="15.75">
      <c r="A47" s="58" t="s">
        <v>58</v>
      </c>
      <c r="B47" s="55">
        <f>SUM(B8-B45)</f>
        <v>-366900</v>
      </c>
      <c r="C47" s="37"/>
      <c r="D47" s="109">
        <f>SUM(D8-D45)</f>
        <v>-28846</v>
      </c>
      <c r="E47" s="37"/>
    </row>
    <row r="49" ht="12.75">
      <c r="A49" s="118"/>
    </row>
    <row r="51" ht="24" customHeight="1"/>
  </sheetData>
  <sheetProtection/>
  <printOptions/>
  <pageMargins left="0.2" right="0.45" top="0" bottom="0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B14" sqref="B14"/>
    </sheetView>
  </sheetViews>
  <sheetFormatPr defaultColWidth="8.7109375" defaultRowHeight="12.75"/>
  <cols>
    <col min="1" max="1" width="2.57421875" style="0" customWidth="1"/>
    <col min="2" max="2" width="21.57421875" style="0" customWidth="1"/>
    <col min="3" max="3" width="7.7109375" style="0" customWidth="1"/>
    <col min="5" max="5" width="7.421875" style="0" customWidth="1"/>
    <col min="6" max="6" width="18.28125" style="0" customWidth="1"/>
    <col min="8" max="8" width="16.28125" style="0" customWidth="1"/>
    <col min="10" max="10" width="13.8515625" style="0" customWidth="1"/>
  </cols>
  <sheetData>
    <row r="1" spans="2:12" ht="12.75">
      <c r="B1" s="112"/>
      <c r="C1" s="89"/>
      <c r="D1" s="31"/>
      <c r="E1" s="31"/>
      <c r="F1" s="31"/>
      <c r="G1" s="31"/>
      <c r="H1" s="31"/>
      <c r="I1" s="31"/>
      <c r="J1" s="31"/>
      <c r="K1" s="31"/>
      <c r="L1" s="31"/>
    </row>
    <row r="2" spans="2:12" ht="12.75">
      <c r="B2" s="112"/>
      <c r="C2" s="89"/>
      <c r="D2" s="31"/>
      <c r="E2" s="31"/>
      <c r="F2" s="31"/>
      <c r="G2" s="31"/>
      <c r="H2" s="31"/>
      <c r="I2" s="31"/>
      <c r="J2" s="31"/>
      <c r="K2" s="31"/>
      <c r="L2" s="31"/>
    </row>
    <row r="3" spans="2:12" ht="12.75">
      <c r="B3" s="112"/>
      <c r="C3" s="89"/>
      <c r="D3" s="31"/>
      <c r="E3" s="31"/>
      <c r="F3" s="31"/>
      <c r="G3" s="31"/>
      <c r="H3" s="31"/>
      <c r="I3" s="31"/>
      <c r="J3" s="60" t="s">
        <v>29</v>
      </c>
      <c r="K3" s="31"/>
      <c r="L3" s="60" t="s">
        <v>30</v>
      </c>
    </row>
    <row r="4" spans="2:12" ht="12.75">
      <c r="B4" s="112" t="s">
        <v>31</v>
      </c>
      <c r="C4" s="89"/>
      <c r="D4" s="60" t="s">
        <v>32</v>
      </c>
      <c r="E4" s="31"/>
      <c r="F4" s="60" t="s">
        <v>33</v>
      </c>
      <c r="G4" s="31"/>
      <c r="H4" s="60" t="s">
        <v>34</v>
      </c>
      <c r="I4" s="31"/>
      <c r="J4" s="61" t="s">
        <v>35</v>
      </c>
      <c r="K4" s="62"/>
      <c r="L4" s="63" t="s">
        <v>36</v>
      </c>
    </row>
    <row r="5" spans="2:12" ht="12.75">
      <c r="B5" s="112"/>
      <c r="C5" s="94"/>
      <c r="D5" s="92"/>
      <c r="E5" s="89"/>
      <c r="F5" s="60"/>
      <c r="G5" s="31"/>
      <c r="H5" s="60"/>
      <c r="I5" s="31"/>
      <c r="J5" s="61"/>
      <c r="K5" s="62"/>
      <c r="L5" s="63"/>
    </row>
    <row r="6" spans="2:12" s="44" customFormat="1" ht="12.75">
      <c r="B6" s="112" t="s">
        <v>38</v>
      </c>
      <c r="C6" s="110"/>
      <c r="D6" s="93" t="s">
        <v>40</v>
      </c>
      <c r="E6" s="90"/>
      <c r="F6" s="65" t="s">
        <v>37</v>
      </c>
      <c r="G6" s="64"/>
      <c r="H6" s="66">
        <v>661189.99</v>
      </c>
      <c r="I6" s="64"/>
      <c r="J6" s="67">
        <f>H6</f>
        <v>661189.99</v>
      </c>
      <c r="K6" s="68"/>
      <c r="L6" s="69">
        <v>0</v>
      </c>
    </row>
    <row r="7" spans="2:12" ht="12.75">
      <c r="B7" s="112"/>
      <c r="C7" s="94"/>
      <c r="D7" s="94"/>
      <c r="E7" s="89"/>
      <c r="F7" s="31"/>
      <c r="G7" s="31"/>
      <c r="H7" s="70"/>
      <c r="I7" s="71"/>
      <c r="J7" s="72"/>
      <c r="K7" s="31"/>
      <c r="L7" s="73"/>
    </row>
    <row r="8" spans="2:13" ht="12.75">
      <c r="B8" s="112" t="s">
        <v>44</v>
      </c>
      <c r="C8" s="111"/>
      <c r="D8" s="95" t="s">
        <v>45</v>
      </c>
      <c r="E8" s="91"/>
      <c r="F8" s="75" t="s">
        <v>37</v>
      </c>
      <c r="G8" s="74"/>
      <c r="H8" s="76">
        <v>1314.3</v>
      </c>
      <c r="I8" s="77"/>
      <c r="J8" s="67">
        <f>H8</f>
        <v>1314.3</v>
      </c>
      <c r="K8" s="74"/>
      <c r="L8" s="78">
        <v>0.3</v>
      </c>
      <c r="M8" s="6"/>
    </row>
    <row r="9" spans="2:13" ht="12.75">
      <c r="B9" s="112"/>
      <c r="C9" s="111"/>
      <c r="D9" s="95"/>
      <c r="E9" s="91"/>
      <c r="F9" s="75"/>
      <c r="G9" s="79"/>
      <c r="H9" s="80"/>
      <c r="I9" s="77"/>
      <c r="J9" s="77"/>
      <c r="K9" s="74"/>
      <c r="L9" s="81"/>
      <c r="M9" s="6"/>
    </row>
    <row r="10" spans="2:13" ht="12.75">
      <c r="B10" s="112" t="s">
        <v>62</v>
      </c>
      <c r="C10" s="111"/>
      <c r="D10" s="6" t="s">
        <v>67</v>
      </c>
      <c r="E10" s="91"/>
      <c r="F10" s="102">
        <v>44133</v>
      </c>
      <c r="G10" s="74"/>
      <c r="H10" s="82">
        <v>145223.3</v>
      </c>
      <c r="I10" s="83"/>
      <c r="J10" s="67">
        <f>H10</f>
        <v>145223.3</v>
      </c>
      <c r="K10" s="74"/>
      <c r="L10" s="78">
        <v>1.7</v>
      </c>
      <c r="M10" s="6"/>
    </row>
    <row r="11" spans="2:13" ht="12.75">
      <c r="B11" s="112"/>
      <c r="C11" s="111"/>
      <c r="D11" s="95"/>
      <c r="E11" s="91"/>
      <c r="F11" s="75"/>
      <c r="G11" s="74"/>
      <c r="H11" s="76"/>
      <c r="I11" s="77"/>
      <c r="J11" s="84"/>
      <c r="K11" s="74"/>
      <c r="L11" s="74"/>
      <c r="M11" s="6"/>
    </row>
    <row r="12" spans="2:13" ht="12.75">
      <c r="B12" s="112" t="s">
        <v>62</v>
      </c>
      <c r="C12" s="111"/>
      <c r="D12" s="75" t="s">
        <v>70</v>
      </c>
      <c r="E12" s="91"/>
      <c r="F12" s="75" t="s">
        <v>37</v>
      </c>
      <c r="G12" s="74"/>
      <c r="H12" s="67">
        <v>947236.33</v>
      </c>
      <c r="I12" s="77"/>
      <c r="J12" s="67">
        <f>H12</f>
        <v>947236.33</v>
      </c>
      <c r="K12" s="74"/>
      <c r="L12" s="86">
        <v>0.45</v>
      </c>
      <c r="M12" s="6"/>
    </row>
    <row r="13" spans="2:13" ht="12.75">
      <c r="B13" s="112"/>
      <c r="C13" s="91"/>
      <c r="D13" s="75"/>
      <c r="E13" s="74"/>
      <c r="F13" s="75"/>
      <c r="G13" s="74"/>
      <c r="H13" s="76"/>
      <c r="I13" s="77"/>
      <c r="J13" s="84"/>
      <c r="K13" s="74"/>
      <c r="L13" s="74"/>
      <c r="M13" s="6"/>
    </row>
    <row r="14" spans="2:13" ht="12.75">
      <c r="B14" s="112"/>
      <c r="C14" s="91"/>
      <c r="E14" s="74"/>
      <c r="F14" s="85"/>
      <c r="G14" s="74"/>
      <c r="H14" s="67"/>
      <c r="I14" s="77"/>
      <c r="J14" s="67"/>
      <c r="K14" s="74"/>
      <c r="M14" s="6"/>
    </row>
    <row r="15" spans="2:12" ht="12.75">
      <c r="B15" s="112"/>
      <c r="C15" s="89"/>
      <c r="D15" s="87"/>
      <c r="E15" s="31"/>
      <c r="F15" s="87"/>
      <c r="G15" s="31"/>
      <c r="H15" s="70"/>
      <c r="I15" s="71"/>
      <c r="J15" s="72"/>
      <c r="K15" s="31"/>
      <c r="L15" s="73"/>
    </row>
    <row r="16" spans="2:12" ht="12.75">
      <c r="B16" s="112"/>
      <c r="C16" s="89"/>
      <c r="D16" s="75"/>
      <c r="E16" s="31"/>
      <c r="F16" s="85"/>
      <c r="G16" s="74"/>
      <c r="H16" s="76"/>
      <c r="I16" s="77"/>
      <c r="J16" s="67"/>
      <c r="K16" s="74"/>
      <c r="L16" s="81"/>
    </row>
    <row r="17" spans="2:12" ht="12.75">
      <c r="B17" s="112"/>
      <c r="C17" s="89"/>
      <c r="D17" s="31"/>
      <c r="E17" s="31"/>
      <c r="F17" s="75"/>
      <c r="G17" s="74"/>
      <c r="H17" s="76"/>
      <c r="I17" s="74"/>
      <c r="J17" s="74"/>
      <c r="K17" s="74"/>
      <c r="L17" s="88"/>
    </row>
    <row r="18" spans="2:12" ht="12.75">
      <c r="B18" s="112"/>
      <c r="C18" s="89"/>
      <c r="D18" s="75"/>
      <c r="E18" s="31"/>
      <c r="F18" s="85"/>
      <c r="G18" s="74"/>
      <c r="H18" s="76"/>
      <c r="I18" s="77"/>
      <c r="J18" s="67"/>
      <c r="K18" s="74"/>
      <c r="L18" s="81"/>
    </row>
    <row r="19" spans="2:12" ht="12.75">
      <c r="B19" s="112"/>
      <c r="C19" s="89"/>
      <c r="D19" s="31"/>
      <c r="E19" s="31"/>
      <c r="F19" s="74"/>
      <c r="G19" s="74"/>
      <c r="H19" s="67"/>
      <c r="I19" s="74"/>
      <c r="J19" s="74"/>
      <c r="K19" s="74"/>
      <c r="L19" s="88"/>
    </row>
    <row r="20" spans="2:12" ht="12.75">
      <c r="B20" s="112"/>
      <c r="C20" s="89"/>
      <c r="D20" s="31"/>
      <c r="E20" s="31"/>
      <c r="F20" s="74"/>
      <c r="G20" s="74"/>
      <c r="H20" s="74"/>
      <c r="I20" s="74"/>
      <c r="J20" s="74"/>
      <c r="K20" s="74"/>
      <c r="L20" s="74"/>
    </row>
    <row r="21" spans="2:12" ht="12.75">
      <c r="B21" s="112"/>
      <c r="C21" s="89"/>
      <c r="D21" s="31"/>
      <c r="E21" s="31"/>
      <c r="F21" s="74"/>
      <c r="G21" s="74"/>
      <c r="H21" s="67">
        <f>SUM(H6:H18)</f>
        <v>1754963.92</v>
      </c>
      <c r="I21" s="74"/>
      <c r="J21" s="67">
        <f>SUM(J6:J18)</f>
        <v>1754963.92</v>
      </c>
      <c r="K21" s="74"/>
      <c r="L21" s="74"/>
    </row>
    <row r="22" spans="2:12" ht="12.75">
      <c r="B22" s="113"/>
      <c r="F22" s="6"/>
      <c r="G22" s="6"/>
      <c r="H22" s="6"/>
      <c r="I22" s="6"/>
      <c r="J22" s="6"/>
      <c r="K22" s="6"/>
      <c r="L22" s="6"/>
    </row>
  </sheetData>
  <sheetProtection/>
  <printOptions/>
  <pageMargins left="0.75" right="0.75" top="1" bottom="1" header="0.5" footer="0.5"/>
  <pageSetup fitToHeight="1" fitToWidth="1" orientation="landscape" scale="76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Treasurer's Report</dc:title>
  <dc:subject/>
  <dc:creator>Carol R. Henderson, CCAM, PCAM</dc:creator>
  <cp:keywords/>
  <dc:description/>
  <cp:lastModifiedBy>Judy Lantz</cp:lastModifiedBy>
  <cp:lastPrinted>2020-08-24T21:30:58Z</cp:lastPrinted>
  <dcterms:created xsi:type="dcterms:W3CDTF">1999-06-28T20:46:46Z</dcterms:created>
  <dcterms:modified xsi:type="dcterms:W3CDTF">2020-08-24T21:31:03Z</dcterms:modified>
  <cp:category/>
  <cp:version/>
  <cp:contentType/>
  <cp:contentStatus/>
</cp:coreProperties>
</file>